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515" windowHeight="6465" activeTab="1"/>
  </bookViews>
  <sheets>
    <sheet name="BG - DIC 2016" sheetId="5" r:id="rId1"/>
    <sheet name="ER - DIC 2016" sheetId="6" r:id="rId2"/>
  </sheets>
  <definedNames>
    <definedName name="_xlnm.Print_Area" localSheetId="0">'BG - DIC 2016'!$B$2:$H$55</definedName>
    <definedName name="_xlnm.Print_Area" localSheetId="1">'ER - DIC 2016'!$B$2:$E$64</definedName>
  </definedNames>
  <calcPr calcId="145621"/>
</workbook>
</file>

<file path=xl/calcChain.xml><?xml version="1.0" encoding="utf-8"?>
<calcChain xmlns="http://schemas.openxmlformats.org/spreadsheetml/2006/main">
  <c r="H30" i="5" l="1"/>
  <c r="H27" i="5"/>
  <c r="H29" i="5"/>
  <c r="E44" i="6"/>
  <c r="E42" i="6"/>
  <c r="E36" i="6" l="1"/>
  <c r="E29" i="6"/>
  <c r="E18" i="6"/>
  <c r="E8" i="6"/>
  <c r="E27" i="6" s="1"/>
  <c r="E34" i="6" l="1"/>
  <c r="E40" i="6"/>
  <c r="E46" i="6" s="1"/>
  <c r="E51" i="6" s="1"/>
  <c r="H39" i="5"/>
  <c r="H32" i="5"/>
  <c r="H21" i="5"/>
  <c r="H14" i="5"/>
  <c r="H23" i="5" s="1"/>
  <c r="D39" i="5"/>
  <c r="D27" i="5"/>
  <c r="D20" i="5"/>
  <c r="D13" i="5"/>
  <c r="H34" i="5" l="1"/>
  <c r="H41" i="5" s="1"/>
  <c r="J41" i="5" s="1"/>
  <c r="D34" i="5"/>
  <c r="D41" i="5" s="1"/>
</calcChain>
</file>

<file path=xl/sharedStrings.xml><?xml version="1.0" encoding="utf-8"?>
<sst xmlns="http://schemas.openxmlformats.org/spreadsheetml/2006/main" count="105" uniqueCount="96">
  <si>
    <t>BANCO DE AMERICA CENTRAL, S.A.</t>
  </si>
  <si>
    <t>Balance General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</si>
  <si>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</si>
  <si>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</si>
  <si>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</si>
  <si>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</si>
  <si>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</si>
  <si>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</si>
  <si>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</si>
  <si>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</si>
  <si>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</si>
  <si>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</si>
  <si>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</si>
  <si>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</si>
  <si>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</si>
  <si>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</si>
  <si>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</si>
  <si>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</si>
  <si>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</si>
  <si>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</si>
  <si>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</si>
  <si>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</si>
  <si>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</si>
  <si>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</si>
  <si>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</si>
  <si>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</si>
  <si>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</si>
  <si>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</si>
  <si>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</si>
  <si>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</si>
  <si>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</si>
  <si>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</si>
  <si>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</si>
  <si>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</si>
  <si>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</si>
  <si>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</si>
  <si>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</si>
  <si>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</si>
  <si>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</si>
  <si>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</si>
  <si>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</si>
  <si>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</si>
  <si>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</si>
  <si>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</si>
  <si>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</si>
  <si>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</si>
  <si>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</si>
  <si>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</si>
  <si>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</si>
  <si>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</si>
  <si>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</si>
  <si>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</si>
  <si>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</si>
  <si>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</si>
  <si>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</si>
  <si>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</si>
  <si>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</si>
  <si>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</si>
  <si>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</si>
  <si>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</si>
  <si>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</si>
  <si>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</si>
  <si>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</si>
  <si>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</si>
  <si>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</si>
  <si>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</si>
  <si>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</si>
  <si>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</si>
  <si>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</si>
  <si>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</si>
  <si>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</si>
  <si>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</si>
  <si>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</si>
  <si>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</si>
  <si>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</si>
  <si>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</si>
  <si>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</si>
  <si>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</si>
  <si>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</si>
  <si>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</si>
  <si>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</si>
  <si>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</si>
  <si>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</si>
  <si>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</si>
  <si>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</si>
  <si>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</si>
  <si>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</si>
  <si>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</si>
  <si>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</si>
  <si>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</si>
  <si>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Contribucion Especial por Ley</t>
  </si>
  <si>
    <t>Utilidad Neta</t>
  </si>
  <si>
    <t>Al 31 de diciembre de 2016</t>
  </si>
  <si>
    <t>Del 1 de enero al 31 de diciembre de 2016</t>
  </si>
  <si>
    <t>RL</t>
  </si>
  <si>
    <t>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</si>
</sst>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5"/>
  <sheetViews>
    <sheetView topLeftCell="C1" zoomScaleNormal="100" workbookViewId="0">
      <selection activeCell="J12" sqref="J12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20.625" style="1" customWidth="1"/>
    <col min="5" max="5" width="4.625" style="1" customWidth="1"/>
    <col min="6" max="6" width="45.625" style="1" customWidth="1"/>
    <col min="7" max="7" width="2.625" style="1" customWidth="1"/>
    <col min="8" max="8" width="21.75" style="1" customWidth="1"/>
    <col min="9" max="9" width="11" style="1"/>
    <col min="10" max="10" width="13.375" style="1" customWidth="1"/>
    <col min="11" max="16384" width="11" style="1"/>
  </cols>
  <sheetData>
    <row r="2" spans="2:8" ht="15.75" x14ac:dyDescent="0.3">
      <c r="B2" s="16" t="s">
        <v>0</v>
      </c>
      <c r="C2" s="16"/>
      <c r="D2" s="16"/>
      <c r="E2" s="16"/>
      <c r="F2" s="16"/>
      <c r="G2" s="16"/>
      <c r="H2" s="16"/>
    </row>
    <row r="3" spans="2:8" ht="15.75" x14ac:dyDescent="0.3">
      <c r="B3" s="16" t="s">
        <v>1</v>
      </c>
      <c r="C3" s="16"/>
      <c r="D3" s="16"/>
      <c r="E3" s="16"/>
      <c r="F3" s="16"/>
      <c r="G3" s="16"/>
      <c r="H3" s="16"/>
    </row>
    <row r="4" spans="2:8" ht="15.75" x14ac:dyDescent="0.3">
      <c r="B4" s="16" t="s">
        <v>92</v>
      </c>
      <c r="C4" s="16"/>
      <c r="D4" s="16"/>
      <c r="E4" s="16"/>
      <c r="F4" s="16"/>
      <c r="G4" s="16"/>
      <c r="H4" s="16"/>
    </row>
    <row r="5" spans="2:8" ht="15.75" x14ac:dyDescent="0.3">
      <c r="B5" s="16" t="s">
        <v>2</v>
      </c>
      <c r="C5" s="16"/>
      <c r="D5" s="16"/>
      <c r="E5" s="16"/>
      <c r="F5" s="16"/>
      <c r="G5" s="16"/>
      <c r="H5" s="16"/>
    </row>
    <row r="7" spans="2:8" x14ac:dyDescent="0.3">
      <c r="B7" s="17" t="s">
        <v>3</v>
      </c>
      <c r="C7" s="17"/>
      <c r="D7" s="17"/>
      <c r="E7" s="12"/>
      <c r="F7" s="17" t="s">
        <v>4</v>
      </c>
      <c r="G7" s="17"/>
      <c r="H7" s="17"/>
    </row>
    <row r="8" spans="2:8" x14ac:dyDescent="0.3">
      <c r="D8" s="4"/>
      <c r="H8" s="4"/>
    </row>
    <row r="9" spans="2:8" x14ac:dyDescent="0.3">
      <c r="B9" s="2" t="s">
        <v>5</v>
      </c>
      <c r="D9" s="4"/>
      <c r="F9" s="2" t="s">
        <v>27</v>
      </c>
      <c r="H9" s="4"/>
    </row>
    <row r="10" spans="2:8" x14ac:dyDescent="0.3">
      <c r="B10" s="3" t="s">
        <v>6</v>
      </c>
      <c r="D10" s="4">
        <v>462193289.41999996</v>
      </c>
      <c r="F10" s="3" t="s">
        <v>28</v>
      </c>
      <c r="H10" s="4">
        <v>1330568585.3099999</v>
      </c>
    </row>
    <row r="11" spans="2:8" x14ac:dyDescent="0.3">
      <c r="B11" s="3" t="s">
        <v>7</v>
      </c>
      <c r="D11" s="4">
        <v>60769879.560000002</v>
      </c>
      <c r="F11" s="3" t="s">
        <v>29</v>
      </c>
      <c r="H11" s="4">
        <v>177700097.09</v>
      </c>
    </row>
    <row r="12" spans="2:8" x14ac:dyDescent="0.3">
      <c r="B12" s="3" t="s">
        <v>8</v>
      </c>
      <c r="D12" s="4">
        <v>1425938645.26</v>
      </c>
      <c r="F12" s="3" t="s">
        <v>30</v>
      </c>
      <c r="H12" s="4">
        <v>8226746.1299999999</v>
      </c>
    </row>
    <row r="13" spans="2:8" x14ac:dyDescent="0.3">
      <c r="B13" s="2" t="s">
        <v>9</v>
      </c>
      <c r="D13" s="5">
        <f>SUM(D10:D12)</f>
        <v>1948901814.24</v>
      </c>
      <c r="F13" s="3" t="s">
        <v>31</v>
      </c>
      <c r="H13" s="4">
        <v>213099046.19999999</v>
      </c>
    </row>
    <row r="14" spans="2:8" x14ac:dyDescent="0.3">
      <c r="B14" s="3"/>
      <c r="D14" s="4"/>
      <c r="F14" s="2" t="s">
        <v>32</v>
      </c>
      <c r="H14" s="5">
        <f>SUM(H10:H13)</f>
        <v>1729594474.73</v>
      </c>
    </row>
    <row r="15" spans="2:8" x14ac:dyDescent="0.3">
      <c r="B15" s="2" t="s">
        <v>10</v>
      </c>
      <c r="D15" s="4"/>
      <c r="F15" s="3"/>
      <c r="H15" s="4"/>
    </row>
    <row r="16" spans="2:8" x14ac:dyDescent="0.3">
      <c r="B16" s="3" t="s">
        <v>11</v>
      </c>
      <c r="D16" s="4">
        <v>3157176.8800000008</v>
      </c>
      <c r="F16" s="2" t="s">
        <v>33</v>
      </c>
      <c r="H16" s="4"/>
    </row>
    <row r="17" spans="2:8" x14ac:dyDescent="0.3">
      <c r="B17" s="3" t="s">
        <v>12</v>
      </c>
      <c r="D17" s="4">
        <v>329845.33</v>
      </c>
      <c r="F17" s="3" t="s">
        <v>34</v>
      </c>
      <c r="H17" s="4">
        <v>20440291.690000057</v>
      </c>
    </row>
    <row r="18" spans="2:8" x14ac:dyDescent="0.3">
      <c r="B18" s="3" t="s">
        <v>13</v>
      </c>
      <c r="D18" s="4">
        <v>8820922.7400000002</v>
      </c>
      <c r="F18" s="3" t="s">
        <v>35</v>
      </c>
      <c r="H18" s="4">
        <v>2132109.61</v>
      </c>
    </row>
    <row r="19" spans="2:8" x14ac:dyDescent="0.3">
      <c r="B19" s="3" t="s">
        <v>14</v>
      </c>
      <c r="D19" s="4">
        <v>9650346.6600000001</v>
      </c>
      <c r="F19" s="3" t="s">
        <v>36</v>
      </c>
      <c r="H19" s="4">
        <v>1375752.59</v>
      </c>
    </row>
    <row r="20" spans="2:8" x14ac:dyDescent="0.3">
      <c r="B20" s="2" t="s">
        <v>15</v>
      </c>
      <c r="D20" s="5">
        <f>SUM(D16:D19)</f>
        <v>21958291.609999999</v>
      </c>
      <c r="F20" s="3" t="s">
        <v>37</v>
      </c>
      <c r="H20" s="4">
        <v>8389558.3300000001</v>
      </c>
    </row>
    <row r="21" spans="2:8" x14ac:dyDescent="0.3">
      <c r="B21" s="3"/>
      <c r="D21" s="4"/>
      <c r="F21" s="2" t="s">
        <v>38</v>
      </c>
      <c r="H21" s="5">
        <f>SUM(H17:H20)</f>
        <v>32337712.220000058</v>
      </c>
    </row>
    <row r="22" spans="2:8" x14ac:dyDescent="0.3">
      <c r="B22" s="3"/>
      <c r="D22" s="4"/>
      <c r="F22" s="3"/>
      <c r="H22" s="4"/>
    </row>
    <row r="23" spans="2:8" x14ac:dyDescent="0.3">
      <c r="B23" s="2" t="s">
        <v>16</v>
      </c>
      <c r="D23" s="4"/>
      <c r="F23" s="2" t="s">
        <v>39</v>
      </c>
      <c r="H23" s="7">
        <f>H21+H14</f>
        <v>1761932186.95</v>
      </c>
    </row>
    <row r="24" spans="2:8" x14ac:dyDescent="0.3">
      <c r="B24" s="3" t="s">
        <v>17</v>
      </c>
      <c r="D24" s="4">
        <v>200815.44</v>
      </c>
      <c r="F24" s="3"/>
      <c r="H24" s="4"/>
    </row>
    <row r="25" spans="2:8" x14ac:dyDescent="0.3">
      <c r="B25" s="3" t="s">
        <v>18</v>
      </c>
      <c r="D25" s="4">
        <v>15583901.359999999</v>
      </c>
      <c r="F25" s="2" t="s">
        <v>40</v>
      </c>
      <c r="H25" s="4"/>
    </row>
    <row r="26" spans="2:8" x14ac:dyDescent="0.3">
      <c r="B26" s="3" t="s">
        <v>19</v>
      </c>
      <c r="D26" s="4">
        <v>3353870.58</v>
      </c>
      <c r="F26" s="3" t="s">
        <v>41</v>
      </c>
      <c r="H26" s="4">
        <v>139000428</v>
      </c>
    </row>
    <row r="27" spans="2:8" x14ac:dyDescent="0.3">
      <c r="B27" s="2" t="s">
        <v>20</v>
      </c>
      <c r="D27" s="5">
        <f>SUM(D24:D26)</f>
        <v>19138587.379999999</v>
      </c>
      <c r="F27" s="3" t="s">
        <v>42</v>
      </c>
      <c r="H27" s="4">
        <f>25364631.07+'ER - DIC 2016'!H39</f>
        <v>28546746.932</v>
      </c>
    </row>
    <row r="28" spans="2:8" x14ac:dyDescent="0.3">
      <c r="B28" s="3"/>
      <c r="D28" s="4"/>
      <c r="F28" s="3" t="s">
        <v>43</v>
      </c>
      <c r="H28" s="4">
        <v>29780103.09</v>
      </c>
    </row>
    <row r="29" spans="2:8" x14ac:dyDescent="0.3">
      <c r="B29" s="3"/>
      <c r="D29" s="4"/>
      <c r="F29" s="3" t="s">
        <v>44</v>
      </c>
      <c r="H29" s="4">
        <f>21694001.81-'ER - DIC 2016'!H39-'ER - DIC 2016'!H40</f>
        <v>17454621.798</v>
      </c>
    </row>
    <row r="30" spans="2:8" x14ac:dyDescent="0.3">
      <c r="B30" s="3"/>
      <c r="D30" s="4"/>
      <c r="F30" s="3" t="s">
        <v>45</v>
      </c>
      <c r="H30" s="4">
        <f>11354645.74+'ER - DIC 2016'!H40</f>
        <v>12411909.890000001</v>
      </c>
    </row>
    <row r="31" spans="2:8" x14ac:dyDescent="0.3">
      <c r="B31" s="3"/>
      <c r="D31" s="4"/>
      <c r="F31" s="3" t="s">
        <v>46</v>
      </c>
      <c r="H31" s="4">
        <v>818545.83</v>
      </c>
    </row>
    <row r="32" spans="2:8" x14ac:dyDescent="0.3">
      <c r="B32" s="3"/>
      <c r="D32" s="4"/>
      <c r="F32" s="2" t="s">
        <v>47</v>
      </c>
      <c r="H32" s="5">
        <f>SUM(H26:H31)</f>
        <v>228012355.54000005</v>
      </c>
    </row>
    <row r="33" spans="2:10" x14ac:dyDescent="0.3">
      <c r="B33" s="3"/>
      <c r="D33" s="4"/>
      <c r="F33" s="3"/>
      <c r="H33" s="4"/>
    </row>
    <row r="34" spans="2:10" ht="15.75" thickBot="1" x14ac:dyDescent="0.35">
      <c r="B34" s="2" t="s">
        <v>21</v>
      </c>
      <c r="D34" s="6">
        <f>D13+D20+D27</f>
        <v>1989998693.23</v>
      </c>
      <c r="F34" s="2" t="s">
        <v>48</v>
      </c>
      <c r="H34" s="6">
        <f>H32+H23</f>
        <v>1989944542.49</v>
      </c>
    </row>
    <row r="35" spans="2:10" ht="15.75" thickTop="1" x14ac:dyDescent="0.3">
      <c r="B35" s="3"/>
      <c r="D35" s="4"/>
      <c r="F35" s="3"/>
      <c r="H35" s="4"/>
    </row>
    <row r="36" spans="2:10" x14ac:dyDescent="0.3">
      <c r="B36" s="2" t="s">
        <v>22</v>
      </c>
      <c r="D36" s="4"/>
      <c r="F36" s="2" t="s">
        <v>49</v>
      </c>
      <c r="H36" s="4"/>
    </row>
    <row r="37" spans="2:10" x14ac:dyDescent="0.3">
      <c r="B37" s="3" t="s">
        <v>23</v>
      </c>
      <c r="D37" s="4">
        <v>32076701.219999999</v>
      </c>
      <c r="F37" s="3" t="s">
        <v>50</v>
      </c>
      <c r="H37" s="4">
        <v>31423951.420000002</v>
      </c>
    </row>
    <row r="38" spans="2:10" x14ac:dyDescent="0.3">
      <c r="B38" s="3" t="s">
        <v>24</v>
      </c>
      <c r="D38" s="4">
        <v>43518526.350000001</v>
      </c>
      <c r="F38" s="3" t="s">
        <v>51</v>
      </c>
      <c r="H38" s="4">
        <v>44225426.890000001</v>
      </c>
    </row>
    <row r="39" spans="2:10" x14ac:dyDescent="0.3">
      <c r="B39" s="2" t="s">
        <v>25</v>
      </c>
      <c r="D39" s="5">
        <f>SUM(D37:D38)</f>
        <v>75595227.569999993</v>
      </c>
      <c r="F39" s="2" t="s">
        <v>52</v>
      </c>
      <c r="H39" s="5">
        <f>SUM(H37:H38)</f>
        <v>75649378.310000002</v>
      </c>
    </row>
    <row r="40" spans="2:10" x14ac:dyDescent="0.3">
      <c r="B40" s="3"/>
      <c r="D40" s="4"/>
      <c r="F40" s="3"/>
      <c r="H40" s="4"/>
    </row>
    <row r="41" spans="2:10" ht="15.75" thickBot="1" x14ac:dyDescent="0.35">
      <c r="B41" s="2" t="s">
        <v>26</v>
      </c>
      <c r="D41" s="6">
        <f>D39+D34</f>
        <v>2065593920.8</v>
      </c>
      <c r="F41" s="2" t="s">
        <v>53</v>
      </c>
      <c r="H41" s="6">
        <f>H39+H34</f>
        <v>2065593920.8</v>
      </c>
      <c r="J41" s="4">
        <f>+D41-H41</f>
        <v>0</v>
      </c>
    </row>
    <row r="42" spans="2:10" ht="15.75" thickTop="1" x14ac:dyDescent="0.3"/>
    <row r="49" spans="2:8" x14ac:dyDescent="0.3">
      <c r="B49" s="14" t="s">
        <v>54</v>
      </c>
      <c r="C49" s="14"/>
      <c r="D49" s="14"/>
      <c r="F49" s="14" t="s">
        <v>56</v>
      </c>
      <c r="G49" s="14"/>
      <c r="H49" s="14"/>
    </row>
    <row r="50" spans="2:8" x14ac:dyDescent="0.3">
      <c r="B50" s="15" t="s">
        <v>55</v>
      </c>
      <c r="C50" s="15"/>
      <c r="D50" s="15"/>
      <c r="F50" s="15" t="s">
        <v>57</v>
      </c>
      <c r="G50" s="15"/>
      <c r="H50" s="15"/>
    </row>
    <row r="54" spans="2:8" x14ac:dyDescent="0.3">
      <c r="B54" s="14" t="s">
        <v>58</v>
      </c>
      <c r="C54" s="14"/>
      <c r="D54" s="14"/>
      <c r="E54" s="14"/>
      <c r="F54" s="14"/>
      <c r="G54" s="14"/>
      <c r="H54" s="14"/>
    </row>
    <row r="55" spans="2:8" x14ac:dyDescent="0.3">
      <c r="B55" s="15" t="s">
        <v>59</v>
      </c>
      <c r="C55" s="15"/>
      <c r="D55" s="15"/>
      <c r="E55" s="15"/>
      <c r="F55" s="15"/>
      <c r="G55" s="15"/>
      <c r="H55" s="15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52" bottom="0.57999999999999996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4"/>
  <sheetViews>
    <sheetView tabSelected="1" topLeftCell="A26" zoomScaleNormal="100" workbookViewId="0">
      <selection activeCell="K37" sqref="K37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6" width="11" style="1"/>
    <col min="7" max="7" width="0" style="1" hidden="1" customWidth="1"/>
    <col min="8" max="8" width="13" style="4" hidden="1" customWidth="1"/>
    <col min="9" max="16384" width="11" style="1"/>
  </cols>
  <sheetData>
    <row r="2" spans="2:5" ht="15.75" x14ac:dyDescent="0.3">
      <c r="B2" s="16" t="s">
        <v>0</v>
      </c>
      <c r="C2" s="16"/>
      <c r="D2" s="16"/>
      <c r="E2" s="16"/>
    </row>
    <row r="3" spans="2:5" ht="15.75" x14ac:dyDescent="0.3">
      <c r="B3" s="16" t="s">
        <v>60</v>
      </c>
      <c r="C3" s="16"/>
      <c r="D3" s="16"/>
      <c r="E3" s="16"/>
    </row>
    <row r="4" spans="2:5" ht="15.75" x14ac:dyDescent="0.3">
      <c r="B4" s="16" t="s">
        <v>93</v>
      </c>
      <c r="C4" s="16"/>
      <c r="D4" s="16"/>
      <c r="E4" s="16"/>
    </row>
    <row r="5" spans="2:5" ht="15.75" x14ac:dyDescent="0.3">
      <c r="B5" s="16" t="s">
        <v>2</v>
      </c>
      <c r="C5" s="16"/>
      <c r="D5" s="16"/>
      <c r="E5" s="16"/>
    </row>
    <row r="8" spans="2:5" x14ac:dyDescent="0.3">
      <c r="B8" s="8" t="s">
        <v>61</v>
      </c>
      <c r="E8" s="9">
        <f>SUM(E9:E15)</f>
        <v>172025371.98999998</v>
      </c>
    </row>
    <row r="9" spans="2:5" x14ac:dyDescent="0.3">
      <c r="B9" s="3" t="s">
        <v>62</v>
      </c>
      <c r="E9" s="4">
        <v>143744176.16999999</v>
      </c>
    </row>
    <row r="10" spans="2:5" x14ac:dyDescent="0.3">
      <c r="B10" s="3" t="s">
        <v>63</v>
      </c>
      <c r="E10" s="4">
        <v>12315123.939999999</v>
      </c>
    </row>
    <row r="11" spans="2:5" x14ac:dyDescent="0.3">
      <c r="B11" s="3" t="s">
        <v>64</v>
      </c>
      <c r="E11" s="4">
        <v>2552492.61</v>
      </c>
    </row>
    <row r="12" spans="2:5" x14ac:dyDescent="0.3">
      <c r="B12" s="3" t="s">
        <v>65</v>
      </c>
      <c r="E12" s="4">
        <v>68898.710000000006</v>
      </c>
    </row>
    <row r="13" spans="2:5" x14ac:dyDescent="0.3">
      <c r="B13" s="3" t="s">
        <v>66</v>
      </c>
      <c r="E13" s="4">
        <v>1193133.94</v>
      </c>
    </row>
    <row r="14" spans="2:5" x14ac:dyDescent="0.3">
      <c r="B14" s="3" t="s">
        <v>67</v>
      </c>
      <c r="E14" s="4">
        <v>2498508.17</v>
      </c>
    </row>
    <row r="15" spans="2:5" x14ac:dyDescent="0.3">
      <c r="B15" s="3" t="s">
        <v>68</v>
      </c>
      <c r="E15" s="4">
        <v>9653038.4499999993</v>
      </c>
    </row>
    <row r="16" spans="2:5" x14ac:dyDescent="0.3">
      <c r="B16" s="3"/>
      <c r="E16" s="4"/>
    </row>
    <row r="17" spans="2:5" x14ac:dyDescent="0.3">
      <c r="B17" s="2" t="s">
        <v>69</v>
      </c>
      <c r="E17" s="4"/>
    </row>
    <row r="18" spans="2:5" x14ac:dyDescent="0.3">
      <c r="B18" s="2" t="s">
        <v>70</v>
      </c>
      <c r="E18" s="9">
        <f>SUM(E19:E23)</f>
        <v>43817023.949999996</v>
      </c>
    </row>
    <row r="19" spans="2:5" x14ac:dyDescent="0.3">
      <c r="B19" s="3" t="s">
        <v>71</v>
      </c>
      <c r="E19" s="4">
        <v>26766198.309999999</v>
      </c>
    </row>
    <row r="20" spans="2:5" x14ac:dyDescent="0.3">
      <c r="B20" s="3" t="s">
        <v>72</v>
      </c>
      <c r="E20" s="4">
        <v>5519849.7800000003</v>
      </c>
    </row>
    <row r="21" spans="2:5" x14ac:dyDescent="0.3">
      <c r="B21" s="3" t="s">
        <v>73</v>
      </c>
      <c r="E21" s="4">
        <v>9216270.1799999997</v>
      </c>
    </row>
    <row r="22" spans="2:5" x14ac:dyDescent="0.3">
      <c r="B22" s="3" t="s">
        <v>74</v>
      </c>
      <c r="E22" s="4">
        <v>646007.97</v>
      </c>
    </row>
    <row r="23" spans="2:5" x14ac:dyDescent="0.3">
      <c r="B23" s="3" t="s">
        <v>75</v>
      </c>
      <c r="E23" s="4">
        <v>1668697.71</v>
      </c>
    </row>
    <row r="24" spans="2:5" x14ac:dyDescent="0.3">
      <c r="B24" s="3"/>
      <c r="E24" s="4"/>
    </row>
    <row r="25" spans="2:5" x14ac:dyDescent="0.3">
      <c r="B25" s="2" t="s">
        <v>76</v>
      </c>
      <c r="C25" s="12"/>
      <c r="D25" s="12"/>
      <c r="E25" s="7">
        <v>31663866.27</v>
      </c>
    </row>
    <row r="26" spans="2:5" x14ac:dyDescent="0.3">
      <c r="B26" s="3"/>
      <c r="E26" s="10"/>
    </row>
    <row r="27" spans="2:5" x14ac:dyDescent="0.3">
      <c r="B27" s="2" t="s">
        <v>77</v>
      </c>
      <c r="E27" s="7">
        <f>+E8-E18-E25</f>
        <v>96544481.769999996</v>
      </c>
    </row>
    <row r="28" spans="2:5" x14ac:dyDescent="0.3">
      <c r="B28" s="3"/>
      <c r="E28" s="4"/>
    </row>
    <row r="29" spans="2:5" x14ac:dyDescent="0.3">
      <c r="B29" s="2" t="s">
        <v>78</v>
      </c>
      <c r="E29" s="9">
        <f>SUM(E30:E32)</f>
        <v>64112060.770000003</v>
      </c>
    </row>
    <row r="30" spans="2:5" x14ac:dyDescent="0.3">
      <c r="B30" s="3" t="s">
        <v>79</v>
      </c>
      <c r="E30" s="4">
        <v>29944289.07</v>
      </c>
    </row>
    <row r="31" spans="2:5" x14ac:dyDescent="0.3">
      <c r="B31" s="3" t="s">
        <v>80</v>
      </c>
      <c r="E31" s="4">
        <v>30897095.390000001</v>
      </c>
    </row>
    <row r="32" spans="2:5" x14ac:dyDescent="0.3">
      <c r="B32" s="3" t="s">
        <v>81</v>
      </c>
      <c r="E32" s="4">
        <v>3270676.31</v>
      </c>
    </row>
    <row r="33" spans="2:8" x14ac:dyDescent="0.3">
      <c r="B33" s="3"/>
      <c r="E33" s="10"/>
    </row>
    <row r="34" spans="2:8" x14ac:dyDescent="0.3">
      <c r="B34" s="2" t="s">
        <v>82</v>
      </c>
      <c r="E34" s="7">
        <f>+E27-E29</f>
        <v>32432420.999999993</v>
      </c>
    </row>
    <row r="35" spans="2:8" x14ac:dyDescent="0.3">
      <c r="B35" s="3"/>
      <c r="E35" s="4"/>
    </row>
    <row r="36" spans="2:8" x14ac:dyDescent="0.3">
      <c r="B36" s="2" t="s">
        <v>83</v>
      </c>
      <c r="E36" s="9">
        <f>SUM(E37:E38)</f>
        <v>-709941.21000000089</v>
      </c>
    </row>
    <row r="37" spans="2:8" x14ac:dyDescent="0.3">
      <c r="B37" s="3" t="s">
        <v>84</v>
      </c>
      <c r="E37" s="4">
        <v>4107251.8200000003</v>
      </c>
    </row>
    <row r="38" spans="2:8" x14ac:dyDescent="0.3">
      <c r="B38" s="3" t="s">
        <v>85</v>
      </c>
      <c r="E38" s="4">
        <v>-4817193.0300000012</v>
      </c>
    </row>
    <row r="39" spans="2:8" x14ac:dyDescent="0.3">
      <c r="B39" s="3"/>
      <c r="E39" s="10"/>
      <c r="G39" s="1" t="s">
        <v>94</v>
      </c>
      <c r="H39" s="4">
        <v>3182115.8620000007</v>
      </c>
    </row>
    <row r="40" spans="2:8" x14ac:dyDescent="0.3">
      <c r="B40" s="2" t="s">
        <v>86</v>
      </c>
      <c r="E40" s="7">
        <f>+E34+E36</f>
        <v>31722479.789999992</v>
      </c>
      <c r="G40" s="1" t="s">
        <v>95</v>
      </c>
      <c r="H40" s="4">
        <v>1057264.1500000004</v>
      </c>
    </row>
    <row r="41" spans="2:8" x14ac:dyDescent="0.3">
      <c r="B41" s="3"/>
      <c r="E41" s="4"/>
    </row>
    <row r="42" spans="2:8" x14ac:dyDescent="0.3">
      <c r="B42" s="3" t="s">
        <v>87</v>
      </c>
      <c r="E42" s="4">
        <f>-H39</f>
        <v>-3182115.8620000007</v>
      </c>
    </row>
    <row r="43" spans="2:8" x14ac:dyDescent="0.3">
      <c r="B43" s="3"/>
      <c r="E43" s="4"/>
    </row>
    <row r="44" spans="2:8" x14ac:dyDescent="0.3">
      <c r="B44" s="3" t="s">
        <v>45</v>
      </c>
      <c r="E44" s="4">
        <f>-H40</f>
        <v>-1057264.1500000004</v>
      </c>
    </row>
    <row r="45" spans="2:8" x14ac:dyDescent="0.3">
      <c r="B45" s="3"/>
      <c r="E45" s="10"/>
    </row>
    <row r="46" spans="2:8" x14ac:dyDescent="0.3">
      <c r="B46" s="2" t="s">
        <v>88</v>
      </c>
      <c r="E46" s="7">
        <f>+E40+E42+E44</f>
        <v>27483099.77799999</v>
      </c>
    </row>
    <row r="47" spans="2:8" x14ac:dyDescent="0.3">
      <c r="B47" s="3"/>
      <c r="E47" s="4"/>
    </row>
    <row r="48" spans="2:8" x14ac:dyDescent="0.3">
      <c r="B48" s="3" t="s">
        <v>89</v>
      </c>
      <c r="E48" s="4">
        <v>-8970090.8200000003</v>
      </c>
    </row>
    <row r="49" spans="2:5" x14ac:dyDescent="0.3">
      <c r="B49" s="3" t="s">
        <v>90</v>
      </c>
      <c r="E49" s="4">
        <v>-1058387.1599999999</v>
      </c>
    </row>
    <row r="50" spans="2:5" x14ac:dyDescent="0.3">
      <c r="B50" s="3"/>
      <c r="E50" s="10"/>
    </row>
    <row r="51" spans="2:5" x14ac:dyDescent="0.3">
      <c r="B51" s="2" t="s">
        <v>91</v>
      </c>
      <c r="E51" s="7">
        <f>+E46+E48+E49</f>
        <v>17454621.797999989</v>
      </c>
    </row>
    <row r="52" spans="2:5" x14ac:dyDescent="0.3">
      <c r="B52" s="3"/>
      <c r="E52" s="4"/>
    </row>
    <row r="53" spans="2:5" x14ac:dyDescent="0.3">
      <c r="B53" s="3"/>
      <c r="E53" s="4"/>
    </row>
    <row r="54" spans="2:5" x14ac:dyDescent="0.3">
      <c r="B54" s="3"/>
      <c r="E54" s="4"/>
    </row>
    <row r="55" spans="2:5" x14ac:dyDescent="0.3">
      <c r="B55" s="3"/>
      <c r="E55" s="4"/>
    </row>
    <row r="56" spans="2:5" x14ac:dyDescent="0.3">
      <c r="B56" s="11" t="s">
        <v>54</v>
      </c>
      <c r="C56" s="14" t="s">
        <v>56</v>
      </c>
      <c r="D56" s="14"/>
      <c r="E56" s="14"/>
    </row>
    <row r="57" spans="2:5" x14ac:dyDescent="0.3">
      <c r="B57" s="13" t="s">
        <v>55</v>
      </c>
      <c r="C57" s="18" t="s">
        <v>57</v>
      </c>
      <c r="D57" s="18"/>
      <c r="E57" s="18"/>
    </row>
    <row r="63" spans="2:5" x14ac:dyDescent="0.3">
      <c r="B63" s="14" t="s">
        <v>58</v>
      </c>
      <c r="C63" s="14"/>
      <c r="D63" s="14"/>
      <c r="E63" s="14"/>
    </row>
    <row r="64" spans="2:5" x14ac:dyDescent="0.3">
      <c r="B64" s="18" t="s">
        <v>59</v>
      </c>
      <c r="C64" s="18"/>
      <c r="D64" s="18"/>
      <c r="E64" s="18"/>
    </row>
  </sheetData>
  <mergeCells count="8">
    <mergeCell ref="B63:E63"/>
    <mergeCell ref="B64:E64"/>
    <mergeCell ref="B2:E2"/>
    <mergeCell ref="B3:E3"/>
    <mergeCell ref="B4:E4"/>
    <mergeCell ref="B5:E5"/>
    <mergeCell ref="C56:E56"/>
    <mergeCell ref="C57:E57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DIC 2016</vt:lpstr>
      <vt:lpstr>ER - DIC 2016</vt:lpstr>
      <vt:lpstr>'BG - DIC 2016'!Área_de_impresión</vt:lpstr>
      <vt:lpstr>'ER - DIC 2016'!Área_de_impresión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Garcia</dc:creator>
  <cp:lastModifiedBy>Rene Garcia</cp:lastModifiedBy>
  <cp:lastPrinted>2017-02-13T16:26:32Z</cp:lastPrinted>
  <dcterms:created xsi:type="dcterms:W3CDTF">2017-01-05T22:53:55Z</dcterms:created>
  <dcterms:modified xsi:type="dcterms:W3CDTF">2017-02-20T20:36:10Z</dcterms:modified>
</cp:coreProperties>
</file>